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855"/>
  </bookViews>
  <sheets>
    <sheet name="家計の整理" sheetId="1" r:id="rId1"/>
  </sheets>
  <calcPr calcId="145621"/>
</workbook>
</file>

<file path=xl/calcChain.xml><?xml version="1.0" encoding="utf-8"?>
<calcChain xmlns="http://schemas.openxmlformats.org/spreadsheetml/2006/main">
  <c r="D26" i="1" l="1"/>
  <c r="G26" i="1" s="1"/>
  <c r="G13" i="1"/>
  <c r="D15" i="1"/>
  <c r="G15" i="1" s="1"/>
  <c r="G43" i="1" l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D34" i="1"/>
  <c r="G34" i="1" s="1"/>
  <c r="G32" i="1"/>
  <c r="D42" i="1"/>
  <c r="G42" i="1" s="1"/>
  <c r="D31" i="1"/>
  <c r="G31" i="1" s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3" i="1"/>
  <c r="G23" i="1" s="1"/>
  <c r="D12" i="1"/>
  <c r="G12" i="1" s="1"/>
  <c r="D11" i="1"/>
  <c r="G11" i="1" s="1"/>
  <c r="D10" i="1"/>
  <c r="G10" i="1" s="1"/>
  <c r="D16" i="1"/>
  <c r="G16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9" i="1"/>
  <c r="G9" i="1" s="1"/>
  <c r="D8" i="1"/>
  <c r="G8" i="1" s="1"/>
  <c r="B4" i="1"/>
  <c r="C3" i="1"/>
  <c r="C2" i="1"/>
  <c r="C4" i="1" l="1"/>
  <c r="D44" i="1"/>
  <c r="G35" i="1"/>
  <c r="G44" i="1" s="1"/>
  <c r="D45" i="1" l="1"/>
  <c r="D46" i="1"/>
  <c r="G46" i="1"/>
  <c r="G45" i="1"/>
</calcChain>
</file>

<file path=xl/sharedStrings.xml><?xml version="1.0" encoding="utf-8"?>
<sst xmlns="http://schemas.openxmlformats.org/spreadsheetml/2006/main" count="129" uniqueCount="87">
  <si>
    <t>月額</t>
    <rPh sb="0" eb="2">
      <t>ゲツガク</t>
    </rPh>
    <phoneticPr fontId="1"/>
  </si>
  <si>
    <t>年額</t>
    <rPh sb="0" eb="2">
      <t>ネンガク</t>
    </rPh>
    <phoneticPr fontId="1"/>
  </si>
  <si>
    <t>給与手取り(定期込)</t>
    <rPh sb="0" eb="2">
      <t>キュウヨ</t>
    </rPh>
    <rPh sb="2" eb="4">
      <t>テド</t>
    </rPh>
    <rPh sb="6" eb="8">
      <t>テイキ</t>
    </rPh>
    <rPh sb="8" eb="9">
      <t>コミ</t>
    </rPh>
    <phoneticPr fontId="1"/>
  </si>
  <si>
    <t>児童手当</t>
    <rPh sb="0" eb="2">
      <t>ジドウ</t>
    </rPh>
    <rPh sb="2" eb="4">
      <t>テアテ</t>
    </rPh>
    <phoneticPr fontId="1"/>
  </si>
  <si>
    <t>計</t>
    <rPh sb="0" eb="1">
      <t>ケイ</t>
    </rPh>
    <phoneticPr fontId="1"/>
  </si>
  <si>
    <t>支出金額</t>
    <rPh sb="0" eb="2">
      <t>シシュツ</t>
    </rPh>
    <rPh sb="2" eb="4">
      <t>キンガク</t>
    </rPh>
    <phoneticPr fontId="1"/>
  </si>
  <si>
    <t>年間支出</t>
    <rPh sb="0" eb="2">
      <t>ネンカン</t>
    </rPh>
    <rPh sb="2" eb="4">
      <t>シシュツ</t>
    </rPh>
    <phoneticPr fontId="1"/>
  </si>
  <si>
    <t>支出のタイミング</t>
    <rPh sb="0" eb="2">
      <t>シシュツ</t>
    </rPh>
    <phoneticPr fontId="1"/>
  </si>
  <si>
    <t>支出方法</t>
    <rPh sb="0" eb="2">
      <t>シシュツ</t>
    </rPh>
    <rPh sb="2" eb="4">
      <t>ホウホウ</t>
    </rPh>
    <phoneticPr fontId="1"/>
  </si>
  <si>
    <t>備考</t>
    <rPh sb="0" eb="2">
      <t>ビコウ</t>
    </rPh>
    <phoneticPr fontId="1"/>
  </si>
  <si>
    <t>■固定支出</t>
    <rPh sb="1" eb="3">
      <t>コテイ</t>
    </rPh>
    <rPh sb="3" eb="5">
      <t>シシュツ</t>
    </rPh>
    <phoneticPr fontId="1"/>
  </si>
  <si>
    <t>定期代</t>
    <rPh sb="0" eb="3">
      <t>テイキダイ</t>
    </rPh>
    <phoneticPr fontId="1"/>
  </si>
  <si>
    <t>毎月</t>
    <rPh sb="0" eb="2">
      <t>マイツキ</t>
    </rPh>
    <phoneticPr fontId="1"/>
  </si>
  <si>
    <t>カード</t>
    <phoneticPr fontId="1"/>
  </si>
  <si>
    <t>住宅ローン返済</t>
    <rPh sb="0" eb="2">
      <t>ジュウタク</t>
    </rPh>
    <rPh sb="5" eb="7">
      <t>ヘンサイ</t>
    </rPh>
    <phoneticPr fontId="1"/>
  </si>
  <si>
    <t>現金</t>
    <rPh sb="0" eb="2">
      <t>ゲンキン</t>
    </rPh>
    <phoneticPr fontId="1"/>
  </si>
  <si>
    <t>固定資産税</t>
    <rPh sb="0" eb="2">
      <t>コテイ</t>
    </rPh>
    <rPh sb="2" eb="5">
      <t>シサンゼイ</t>
    </rPh>
    <phoneticPr fontId="1"/>
  </si>
  <si>
    <t>毎年6月,10月,12月,2月</t>
    <rPh sb="0" eb="2">
      <t>マイトシ</t>
    </rPh>
    <rPh sb="3" eb="4">
      <t>ガツ</t>
    </rPh>
    <rPh sb="7" eb="8">
      <t>ガツ</t>
    </rPh>
    <rPh sb="11" eb="12">
      <t>ガツ</t>
    </rPh>
    <rPh sb="14" eb="15">
      <t>ガツ</t>
    </rPh>
    <phoneticPr fontId="1"/>
  </si>
  <si>
    <t>学資保険</t>
    <rPh sb="0" eb="2">
      <t>ガクシ</t>
    </rPh>
    <rPh sb="2" eb="4">
      <t>ホケン</t>
    </rPh>
    <phoneticPr fontId="1"/>
  </si>
  <si>
    <t>カード</t>
    <phoneticPr fontId="1"/>
  </si>
  <si>
    <t>貯蓄</t>
    <rPh sb="0" eb="2">
      <t>チョチク</t>
    </rPh>
    <phoneticPr fontId="1"/>
  </si>
  <si>
    <t>医療保険</t>
    <rPh sb="0" eb="2">
      <t>イリョウ</t>
    </rPh>
    <rPh sb="2" eb="4">
      <t>ホケン</t>
    </rPh>
    <phoneticPr fontId="1"/>
  </si>
  <si>
    <t>自動車保険</t>
    <rPh sb="0" eb="3">
      <t>ジドウシャ</t>
    </rPh>
    <rPh sb="3" eb="5">
      <t>ホケン</t>
    </rPh>
    <phoneticPr fontId="1"/>
  </si>
  <si>
    <t>毎年9月</t>
    <rPh sb="0" eb="2">
      <t>マイトシ</t>
    </rPh>
    <rPh sb="3" eb="4">
      <t>ガツ</t>
    </rPh>
    <phoneticPr fontId="1"/>
  </si>
  <si>
    <t>プランの変更</t>
    <rPh sb="4" eb="6">
      <t>ヘンコウ</t>
    </rPh>
    <phoneticPr fontId="1"/>
  </si>
  <si>
    <t>団体信用生命保険</t>
    <phoneticPr fontId="1"/>
  </si>
  <si>
    <t>毎年7月</t>
    <rPh sb="0" eb="2">
      <t>マイトシ</t>
    </rPh>
    <rPh sb="3" eb="4">
      <t>ガツ</t>
    </rPh>
    <phoneticPr fontId="1"/>
  </si>
  <si>
    <t>ケータイ代</t>
    <rPh sb="4" eb="5">
      <t>ダイ</t>
    </rPh>
    <phoneticPr fontId="1"/>
  </si>
  <si>
    <t>インターネット</t>
    <phoneticPr fontId="1"/>
  </si>
  <si>
    <t>ケータイとのセット割引きを利用</t>
    <rPh sb="9" eb="10">
      <t>ワリ</t>
    </rPh>
    <rPh sb="10" eb="11">
      <t>ビ</t>
    </rPh>
    <rPh sb="13" eb="15">
      <t>リヨウ</t>
    </rPh>
    <phoneticPr fontId="1"/>
  </si>
  <si>
    <t>車検</t>
    <rPh sb="0" eb="2">
      <t>シャケン</t>
    </rPh>
    <phoneticPr fontId="1"/>
  </si>
  <si>
    <t>2年毎(10月)</t>
    <rPh sb="1" eb="2">
      <t>ネン</t>
    </rPh>
    <rPh sb="2" eb="3">
      <t>ゴト</t>
    </rPh>
    <rPh sb="6" eb="7">
      <t>ガツ</t>
    </rPh>
    <phoneticPr fontId="1"/>
  </si>
  <si>
    <t>某大型ホームセンターの車検を利用</t>
    <rPh sb="0" eb="1">
      <t>ボウ</t>
    </rPh>
    <rPh sb="1" eb="3">
      <t>オオガタ</t>
    </rPh>
    <rPh sb="11" eb="13">
      <t>シャケン</t>
    </rPh>
    <rPh sb="14" eb="16">
      <t>リヨウ</t>
    </rPh>
    <phoneticPr fontId="1"/>
  </si>
  <si>
    <t>自動車税</t>
    <rPh sb="0" eb="3">
      <t>ジドウシャ</t>
    </rPh>
    <rPh sb="3" eb="4">
      <t>ゼイ</t>
    </rPh>
    <phoneticPr fontId="1"/>
  </si>
  <si>
    <t>毎年4月</t>
    <rPh sb="0" eb="2">
      <t>マイトシ</t>
    </rPh>
    <rPh sb="3" eb="4">
      <t>ガツ</t>
    </rPh>
    <phoneticPr fontId="1"/>
  </si>
  <si>
    <t>浄化槽(汲み取り)</t>
    <rPh sb="0" eb="3">
      <t>ジョウカソウ</t>
    </rPh>
    <rPh sb="4" eb="5">
      <t>ク</t>
    </rPh>
    <rPh sb="6" eb="7">
      <t>ト</t>
    </rPh>
    <phoneticPr fontId="1"/>
  </si>
  <si>
    <t>毎年11月</t>
    <rPh sb="0" eb="2">
      <t>マイトシ</t>
    </rPh>
    <rPh sb="4" eb="5">
      <t>ガツ</t>
    </rPh>
    <phoneticPr fontId="1"/>
  </si>
  <si>
    <t>浄化槽(点検)</t>
    <rPh sb="0" eb="3">
      <t>ジョウカソウ</t>
    </rPh>
    <rPh sb="4" eb="6">
      <t>テンケン</t>
    </rPh>
    <phoneticPr fontId="1"/>
  </si>
  <si>
    <t>毎年1月</t>
    <rPh sb="0" eb="2">
      <t>マイトシ</t>
    </rPh>
    <rPh sb="3" eb="4">
      <t>ガツ</t>
    </rPh>
    <phoneticPr fontId="1"/>
  </si>
  <si>
    <t>狂犬病予防接種</t>
    <rPh sb="0" eb="3">
      <t>キョウケンビョウ</t>
    </rPh>
    <rPh sb="3" eb="5">
      <t>ヨボウ</t>
    </rPh>
    <rPh sb="5" eb="7">
      <t>セッシュ</t>
    </rPh>
    <phoneticPr fontId="1"/>
  </si>
  <si>
    <t>幼稚園(保育費)</t>
    <rPh sb="0" eb="3">
      <t>ヨウチエン</t>
    </rPh>
    <rPh sb="4" eb="6">
      <t>ホイク</t>
    </rPh>
    <rPh sb="6" eb="7">
      <t>ヒ</t>
    </rPh>
    <phoneticPr fontId="1"/>
  </si>
  <si>
    <t>幼稚園(施設利用料)</t>
    <rPh sb="0" eb="3">
      <t>ヨウチエン</t>
    </rPh>
    <rPh sb="4" eb="6">
      <t>シセツ</t>
    </rPh>
    <rPh sb="6" eb="9">
      <t>リヨウリョウ</t>
    </rPh>
    <phoneticPr fontId="1"/>
  </si>
  <si>
    <t>毎年5月,7月</t>
    <rPh sb="0" eb="2">
      <t>マイトシ</t>
    </rPh>
    <rPh sb="3" eb="4">
      <t>ガツ</t>
    </rPh>
    <rPh sb="6" eb="7">
      <t>ガツ</t>
    </rPh>
    <phoneticPr fontId="1"/>
  </si>
  <si>
    <t>幼稚園(バス)</t>
    <rPh sb="0" eb="3">
      <t>ヨウチエン</t>
    </rPh>
    <phoneticPr fontId="1"/>
  </si>
  <si>
    <t>幼稚園(冷暖房費)</t>
    <rPh sb="0" eb="3">
      <t>ヨウチエン</t>
    </rPh>
    <rPh sb="4" eb="7">
      <t>レイダンボウ</t>
    </rPh>
    <rPh sb="7" eb="8">
      <t>ヒ</t>
    </rPh>
    <phoneticPr fontId="1"/>
  </si>
  <si>
    <t>毎年10月</t>
    <rPh sb="0" eb="2">
      <t>マイトシ</t>
    </rPh>
    <rPh sb="4" eb="5">
      <t>ガツ</t>
    </rPh>
    <phoneticPr fontId="1"/>
  </si>
  <si>
    <t>自治会費</t>
    <rPh sb="0" eb="2">
      <t>ジチ</t>
    </rPh>
    <rPh sb="2" eb="4">
      <t>カイヒ</t>
    </rPh>
    <phoneticPr fontId="1"/>
  </si>
  <si>
    <t>毎年2回？</t>
    <rPh sb="0" eb="2">
      <t>マイトシ</t>
    </rPh>
    <rPh sb="3" eb="4">
      <t>カイ</t>
    </rPh>
    <phoneticPr fontId="1"/>
  </si>
  <si>
    <t>NHK</t>
    <phoneticPr fontId="1"/>
  </si>
  <si>
    <t>浄水器</t>
    <rPh sb="0" eb="3">
      <t>ジョウスイキ</t>
    </rPh>
    <phoneticPr fontId="1"/>
  </si>
  <si>
    <t>毎年1月,4月,7月,10月</t>
    <rPh sb="0" eb="2">
      <t>マイトシ</t>
    </rPh>
    <rPh sb="3" eb="4">
      <t>ガツ</t>
    </rPh>
    <rPh sb="6" eb="7">
      <t>ガツ</t>
    </rPh>
    <rPh sb="9" eb="10">
      <t>ガツ</t>
    </rPh>
    <rPh sb="13" eb="14">
      <t>ガツ</t>
    </rPh>
    <phoneticPr fontId="1"/>
  </si>
  <si>
    <t>■流動支出</t>
    <rPh sb="1" eb="3">
      <t>リュウドウ</t>
    </rPh>
    <rPh sb="3" eb="5">
      <t>シシュツ</t>
    </rPh>
    <phoneticPr fontId="1"/>
  </si>
  <si>
    <t>電気代</t>
    <rPh sb="0" eb="3">
      <t>デンキダイ</t>
    </rPh>
    <phoneticPr fontId="1"/>
  </si>
  <si>
    <t>上下水道代</t>
    <rPh sb="0" eb="2">
      <t>ジョウゲ</t>
    </rPh>
    <rPh sb="2" eb="4">
      <t>スイドウ</t>
    </rPh>
    <rPh sb="4" eb="5">
      <t>ダイ</t>
    </rPh>
    <phoneticPr fontId="1"/>
  </si>
  <si>
    <t>2ヶ月毎</t>
    <rPh sb="2" eb="3">
      <t>ゲツ</t>
    </rPh>
    <rPh sb="3" eb="4">
      <t>ゴト</t>
    </rPh>
    <phoneticPr fontId="1"/>
  </si>
  <si>
    <t>ガソリン代</t>
    <rPh sb="4" eb="5">
      <t>ダイ</t>
    </rPh>
    <phoneticPr fontId="1"/>
  </si>
  <si>
    <t>食費</t>
    <rPh sb="0" eb="2">
      <t>ショクヒ</t>
    </rPh>
    <phoneticPr fontId="1"/>
  </si>
  <si>
    <t>日用品</t>
    <rPh sb="0" eb="3">
      <t>ニチヨウヒン</t>
    </rPh>
    <phoneticPr fontId="1"/>
  </si>
  <si>
    <t>生協</t>
    <rPh sb="0" eb="2">
      <t>セイキョウ</t>
    </rPh>
    <phoneticPr fontId="1"/>
  </si>
  <si>
    <t>ペット用品</t>
    <rPh sb="3" eb="5">
      <t>ヨウヒン</t>
    </rPh>
    <phoneticPr fontId="1"/>
  </si>
  <si>
    <t>散髪代</t>
    <rPh sb="0" eb="2">
      <t>サンパツ</t>
    </rPh>
    <rPh sb="2" eb="3">
      <t>ダイ</t>
    </rPh>
    <phoneticPr fontId="1"/>
  </si>
  <si>
    <t>1.5ヶ月毎</t>
    <rPh sb="4" eb="5">
      <t>ゲツ</t>
    </rPh>
    <rPh sb="5" eb="6">
      <t>ゴト</t>
    </rPh>
    <phoneticPr fontId="1"/>
  </si>
  <si>
    <t>月額支出</t>
    <rPh sb="0" eb="2">
      <t>ゲツガク</t>
    </rPh>
    <rPh sb="2" eb="4">
      <t>シシュツ</t>
    </rPh>
    <phoneticPr fontId="1"/>
  </si>
  <si>
    <t>年残額</t>
    <rPh sb="0" eb="1">
      <t>ネン</t>
    </rPh>
    <rPh sb="1" eb="3">
      <t>ザンガク</t>
    </rPh>
    <phoneticPr fontId="1"/>
  </si>
  <si>
    <t>月残額</t>
    <rPh sb="0" eb="1">
      <t>ツキ</t>
    </rPh>
    <rPh sb="1" eb="3">
      <t>ザンガク</t>
    </rPh>
    <phoneticPr fontId="1"/>
  </si>
  <si>
    <t>児童手当を除くと・・・</t>
    <rPh sb="0" eb="2">
      <t>ジドウ</t>
    </rPh>
    <rPh sb="2" eb="4">
      <t>テアテ</t>
    </rPh>
    <rPh sb="5" eb="6">
      <t>ノゾ</t>
    </rPh>
    <phoneticPr fontId="1"/>
  </si>
  <si>
    <t>バス通園を止める</t>
    <rPh sb="2" eb="4">
      <t>ツウエン</t>
    </rPh>
    <rPh sb="5" eb="6">
      <t>ヤ</t>
    </rPh>
    <phoneticPr fontId="1"/>
  </si>
  <si>
    <t>削る方法</t>
    <rPh sb="0" eb="1">
      <t>ケズ</t>
    </rPh>
    <rPh sb="2" eb="4">
      <t>ホウホウ</t>
    </rPh>
    <phoneticPr fontId="1"/>
  </si>
  <si>
    <t>毎月に調整した支出金額</t>
    <rPh sb="0" eb="2">
      <t>マイツキ</t>
    </rPh>
    <rPh sb="3" eb="5">
      <t>チョウセイ</t>
    </rPh>
    <rPh sb="7" eb="9">
      <t>シシュツ</t>
    </rPh>
    <rPh sb="9" eb="11">
      <t>キンガク</t>
    </rPh>
    <phoneticPr fontId="1"/>
  </si>
  <si>
    <t>助成金の申請</t>
    <rPh sb="0" eb="3">
      <t>ジョセイキン</t>
    </rPh>
    <rPh sb="4" eb="6">
      <t>シンセイ</t>
    </rPh>
    <phoneticPr fontId="1"/>
  </si>
  <si>
    <t>紙おむつを止める</t>
    <rPh sb="0" eb="1">
      <t>カミ</t>
    </rPh>
    <rPh sb="5" eb="6">
      <t>ヤ</t>
    </rPh>
    <phoneticPr fontId="1"/>
  </si>
  <si>
    <t>粉ミルクを止める</t>
    <phoneticPr fontId="1"/>
  </si>
  <si>
    <t>遊興費</t>
    <rPh sb="0" eb="3">
      <t>ユウキョウヒ</t>
    </rPh>
    <phoneticPr fontId="1"/>
  </si>
  <si>
    <t>プランの変更</t>
    <rPh sb="4" eb="6">
      <t>ヘンコウ</t>
    </rPh>
    <phoneticPr fontId="1"/>
  </si>
  <si>
    <t>2ヶ月毎にする、安い店に変更</t>
    <rPh sb="2" eb="3">
      <t>ゲツ</t>
    </rPh>
    <rPh sb="3" eb="4">
      <t>ゴト</t>
    </rPh>
    <rPh sb="8" eb="9">
      <t>ヤス</t>
    </rPh>
    <rPh sb="10" eb="11">
      <t>ミセ</t>
    </rPh>
    <rPh sb="12" eb="14">
      <t>ヘンコウ</t>
    </rPh>
    <phoneticPr fontId="1"/>
  </si>
  <si>
    <t>ルートを変更 (34,000円)</t>
    <rPh sb="4" eb="6">
      <t>ヘンコウ</t>
    </rPh>
    <rPh sb="14" eb="15">
      <t>エン</t>
    </rPh>
    <phoneticPr fontId="1"/>
  </si>
  <si>
    <t>■半固定支出</t>
    <rPh sb="1" eb="2">
      <t>ハン</t>
    </rPh>
    <rPh sb="2" eb="4">
      <t>コテイ</t>
    </rPh>
    <rPh sb="4" eb="6">
      <t>シシュツ</t>
    </rPh>
    <phoneticPr fontId="1"/>
  </si>
  <si>
    <t>止める</t>
    <rPh sb="0" eb="1">
      <t>ヤ</t>
    </rPh>
    <phoneticPr fontId="1"/>
  </si>
  <si>
    <t>費目・支出概要</t>
    <rPh sb="0" eb="2">
      <t>ヒモク</t>
    </rPh>
    <rPh sb="3" eb="5">
      <t>シシュツ</t>
    </rPh>
    <rPh sb="5" eb="7">
      <t>ガイヨウ</t>
    </rPh>
    <phoneticPr fontId="1"/>
  </si>
  <si>
    <t>幼稚園(給食代)</t>
    <rPh sb="0" eb="3">
      <t>ヨウチエン</t>
    </rPh>
    <rPh sb="4" eb="6">
      <t>キュウショク</t>
    </rPh>
    <rPh sb="6" eb="7">
      <t>ダイ</t>
    </rPh>
    <phoneticPr fontId="1"/>
  </si>
  <si>
    <t>2人分</t>
    <rPh sb="1" eb="3">
      <t>ニンブン</t>
    </rPh>
    <phoneticPr fontId="1"/>
  </si>
  <si>
    <t>毎月</t>
    <rPh sb="0" eb="2">
      <t>マイツキ</t>
    </rPh>
    <phoneticPr fontId="1"/>
  </si>
  <si>
    <t>日々</t>
    <rPh sb="0" eb="2">
      <t>ヒビ</t>
    </rPh>
    <phoneticPr fontId="1"/>
  </si>
  <si>
    <t>毎週</t>
    <rPh sb="0" eb="2">
      <t>マイシュウ</t>
    </rPh>
    <phoneticPr fontId="1"/>
  </si>
  <si>
    <t>利用を控える</t>
    <rPh sb="0" eb="2">
      <t>リヨウ</t>
    </rPh>
    <rPh sb="3" eb="4">
      <t>ヒカ</t>
    </rPh>
    <phoneticPr fontId="1"/>
  </si>
  <si>
    <t>支出発生月数</t>
    <rPh sb="0" eb="2">
      <t>シシュツ</t>
    </rPh>
    <rPh sb="1" eb="2">
      <t>ネンカン</t>
    </rPh>
    <rPh sb="2" eb="4">
      <t>ハッセイ</t>
    </rPh>
    <rPh sb="4" eb="5">
      <t>ツキ</t>
    </rPh>
    <rPh sb="5" eb="6">
      <t>スウ</t>
    </rPh>
    <phoneticPr fontId="1"/>
  </si>
  <si>
    <t>年間支出金額</t>
    <rPh sb="0" eb="2">
      <t>ネンカン</t>
    </rPh>
    <rPh sb="2" eb="4">
      <t>シシュツ</t>
    </rPh>
    <rPh sb="4" eb="6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</si>
</sst>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#,##0_ ;[Red]\-#,##0\ "/>
  </numFmts>
  <fonts count="3" x14ac:knownFonts="1">
    <font>
      <sz val="8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8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>
      <alignment vertical="center"/>
    </xf>
    <xf numFmtId="176" fontId="0" fillId="0" borderId="0" xfId="0" applyNumberFormat="1" applyBorder="1">
      <alignment vertical="center"/>
    </xf>
    <xf numFmtId="176" fontId="0" fillId="0" borderId="5" xfId="0" applyNumberFormat="1" applyBorder="1">
      <alignment vertical="center"/>
    </xf>
    <xf numFmtId="0" fontId="2" fillId="2" borderId="6" xfId="0" applyFont="1" applyFill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0" fontId="2" fillId="2" borderId="9" xfId="0" applyFont="1" applyFill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12" xfId="0" applyBorder="1">
      <alignment vertical="center"/>
    </xf>
    <xf numFmtId="177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177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177" fontId="0" fillId="0" borderId="14" xfId="0" applyNumberFormat="1" applyBorder="1">
      <alignment vertical="center"/>
    </xf>
    <xf numFmtId="177" fontId="0" fillId="2" borderId="0" xfId="0" applyNumberFormat="1" applyFill="1">
      <alignment vertical="center"/>
    </xf>
    <xf numFmtId="0" fontId="0" fillId="0" borderId="15" xfId="0" applyBorder="1">
      <alignment vertical="center"/>
    </xf>
    <xf numFmtId="177" fontId="0" fillId="0" borderId="15" xfId="0" applyNumberFormat="1" applyBorder="1">
      <alignment vertical="center"/>
    </xf>
    <xf numFmtId="0" fontId="2" fillId="2" borderId="16" xfId="0" applyFont="1" applyFill="1" applyBorder="1">
      <alignment vertical="center"/>
    </xf>
    <xf numFmtId="177" fontId="0" fillId="2" borderId="16" xfId="0" applyNumberFormat="1" applyFill="1" applyBorder="1">
      <alignment vertical="center"/>
    </xf>
    <xf numFmtId="0" fontId="0" fillId="2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0" fontId="2" fillId="2" borderId="17" xfId="0" applyFont="1" applyFill="1" applyBorder="1">
      <alignment vertical="center"/>
    </xf>
    <xf numFmtId="0" fontId="0" fillId="2" borderId="17" xfId="0" applyFill="1" applyBorder="1">
      <alignment vertical="center"/>
    </xf>
    <xf numFmtId="176" fontId="2" fillId="0" borderId="17" xfId="0" applyNumberFormat="1" applyFont="1" applyBorder="1">
      <alignment vertical="center"/>
    </xf>
    <xf numFmtId="0" fontId="0" fillId="0" borderId="17" xfId="0" applyBorder="1">
      <alignment vertical="center"/>
    </xf>
    <xf numFmtId="0" fontId="0" fillId="0" borderId="0" xfId="0" applyFill="1" applyBorder="1">
      <alignment vertical="center"/>
    </xf>
    <xf numFmtId="178" fontId="0" fillId="0" borderId="0" xfId="0" applyNumberFormat="1">
      <alignment vertical="center"/>
    </xf>
    <xf numFmtId="0" fontId="2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Normal="100" workbookViewId="0">
      <selection activeCell="E5" sqref="E5"/>
    </sheetView>
  </sheetViews>
  <sheetFormatPr defaultRowHeight="14.25" x14ac:dyDescent="0.35"/>
  <cols>
    <col min="1" max="1" width="16.42578125" bestFit="1" customWidth="1"/>
    <col min="2" max="2" width="15.5703125" bestFit="1" customWidth="1"/>
    <col min="3" max="3" width="15.5703125" customWidth="1"/>
    <col min="4" max="4" width="11.28515625" bestFit="1" customWidth="1"/>
    <col min="5" max="5" width="20" bestFit="1" customWidth="1"/>
    <col min="6" max="6" width="16.5703125" bestFit="1" customWidth="1"/>
    <col min="7" max="7" width="20.140625" bestFit="1" customWidth="1"/>
    <col min="8" max="8" width="16.5703125" bestFit="1" customWidth="1"/>
    <col min="9" max="9" width="29" bestFit="1" customWidth="1"/>
  </cols>
  <sheetData>
    <row r="1" spans="1:9" x14ac:dyDescent="0.35">
      <c r="A1" s="1"/>
      <c r="B1" s="2" t="s">
        <v>0</v>
      </c>
      <c r="C1" s="3" t="s">
        <v>1</v>
      </c>
    </row>
    <row r="2" spans="1:9" x14ac:dyDescent="0.35">
      <c r="A2" s="4" t="s">
        <v>2</v>
      </c>
      <c r="B2" s="5">
        <v>360000</v>
      </c>
      <c r="C2" s="6">
        <f>B2*12</f>
        <v>4320000</v>
      </c>
    </row>
    <row r="3" spans="1:9" ht="15" thickBot="1" x14ac:dyDescent="0.4">
      <c r="A3" s="7" t="s">
        <v>3</v>
      </c>
      <c r="B3" s="8">
        <v>40000</v>
      </c>
      <c r="C3" s="9">
        <f>B3*12</f>
        <v>480000</v>
      </c>
    </row>
    <row r="4" spans="1:9" ht="15.75" thickTop="1" thickBot="1" x14ac:dyDescent="0.4">
      <c r="A4" s="10" t="s">
        <v>4</v>
      </c>
      <c r="B4" s="11">
        <f>SUM(B2:B3)</f>
        <v>400000</v>
      </c>
      <c r="C4" s="12">
        <f>SUM(C2:C3)</f>
        <v>4800000</v>
      </c>
    </row>
    <row r="5" spans="1:9" x14ac:dyDescent="0.35">
      <c r="A5" s="13"/>
      <c r="B5" s="13"/>
      <c r="C5" s="13"/>
    </row>
    <row r="6" spans="1:9" x14ac:dyDescent="0.35">
      <c r="A6" s="39" t="s">
        <v>78</v>
      </c>
      <c r="B6" s="14" t="s">
        <v>5</v>
      </c>
      <c r="C6" s="14" t="s">
        <v>85</v>
      </c>
      <c r="D6" s="14" t="s">
        <v>86</v>
      </c>
      <c r="E6" s="14" t="s">
        <v>7</v>
      </c>
      <c r="F6" s="14" t="s">
        <v>8</v>
      </c>
      <c r="G6" s="14" t="s">
        <v>68</v>
      </c>
      <c r="H6" s="14" t="s">
        <v>9</v>
      </c>
      <c r="I6" s="14" t="s">
        <v>67</v>
      </c>
    </row>
    <row r="7" spans="1:9" s="38" customFormat="1" x14ac:dyDescent="0.35">
      <c r="A7" s="37" t="s">
        <v>10</v>
      </c>
    </row>
    <row r="8" spans="1:9" s="17" customFormat="1" x14ac:dyDescent="0.35">
      <c r="A8" s="17" t="s">
        <v>14</v>
      </c>
      <c r="B8" s="18">
        <v>70000</v>
      </c>
      <c r="C8" s="17">
        <v>12</v>
      </c>
      <c r="D8" s="18">
        <f t="shared" ref="D8:D31" si="0">B8*C8</f>
        <v>840000</v>
      </c>
      <c r="E8" s="17" t="s">
        <v>12</v>
      </c>
      <c r="F8" s="17" t="s">
        <v>15</v>
      </c>
      <c r="G8" s="18">
        <f t="shared" ref="G8:G43" si="1">IF(D8&lt;&gt;"",D8/12,"")</f>
        <v>70000</v>
      </c>
    </row>
    <row r="9" spans="1:9" s="19" customFormat="1" x14ac:dyDescent="0.35">
      <c r="A9" s="19" t="s">
        <v>16</v>
      </c>
      <c r="B9" s="20">
        <v>15000</v>
      </c>
      <c r="C9" s="19">
        <v>4</v>
      </c>
      <c r="D9" s="20">
        <f t="shared" si="0"/>
        <v>60000</v>
      </c>
      <c r="E9" s="19" t="s">
        <v>17</v>
      </c>
      <c r="F9" s="19" t="s">
        <v>15</v>
      </c>
      <c r="G9" s="20">
        <f t="shared" si="1"/>
        <v>5000</v>
      </c>
    </row>
    <row r="10" spans="1:9" s="19" customFormat="1" x14ac:dyDescent="0.35">
      <c r="A10" s="19" t="s">
        <v>33</v>
      </c>
      <c r="B10" s="20">
        <v>45000</v>
      </c>
      <c r="C10" s="19">
        <v>1</v>
      </c>
      <c r="D10" s="20">
        <f>B10*C10</f>
        <v>45000</v>
      </c>
      <c r="E10" s="19" t="s">
        <v>34</v>
      </c>
      <c r="F10" s="19" t="s">
        <v>15</v>
      </c>
      <c r="G10" s="20">
        <f>IF(D10&lt;&gt;"",D10/12,"")</f>
        <v>3750</v>
      </c>
    </row>
    <row r="11" spans="1:9" s="19" customFormat="1" x14ac:dyDescent="0.35">
      <c r="A11" s="19" t="s">
        <v>35</v>
      </c>
      <c r="B11" s="20">
        <v>40000</v>
      </c>
      <c r="C11" s="19">
        <v>1</v>
      </c>
      <c r="D11" s="20">
        <f>B11*C11</f>
        <v>40000</v>
      </c>
      <c r="E11" s="19" t="s">
        <v>36</v>
      </c>
      <c r="F11" s="19" t="s">
        <v>15</v>
      </c>
      <c r="G11" s="20">
        <f>IF(D11&lt;&gt;"",D11/12,"")</f>
        <v>3333.3333333333335</v>
      </c>
    </row>
    <row r="12" spans="1:9" s="19" customFormat="1" x14ac:dyDescent="0.35">
      <c r="A12" s="19" t="s">
        <v>37</v>
      </c>
      <c r="B12" s="20">
        <v>17000</v>
      </c>
      <c r="C12" s="19">
        <v>1</v>
      </c>
      <c r="D12" s="20">
        <f>B12*C12</f>
        <v>17000</v>
      </c>
      <c r="E12" s="19" t="s">
        <v>38</v>
      </c>
      <c r="F12" s="19" t="s">
        <v>15</v>
      </c>
      <c r="G12" s="20">
        <f>IF(D12&lt;&gt;"",D12/12,"")</f>
        <v>1416.6666666666667</v>
      </c>
      <c r="I12" s="19" t="s">
        <v>69</v>
      </c>
    </row>
    <row r="13" spans="1:9" s="21" customFormat="1" x14ac:dyDescent="0.35">
      <c r="B13" s="22"/>
      <c r="D13" s="22"/>
      <c r="G13" s="22" t="str">
        <f t="shared" ref="G13" si="2">IF(D13&lt;&gt;"",D13/12,"")</f>
        <v/>
      </c>
    </row>
    <row r="14" spans="1:9" s="16" customFormat="1" x14ac:dyDescent="0.35">
      <c r="A14" s="15" t="s">
        <v>76</v>
      </c>
    </row>
    <row r="15" spans="1:9" s="17" customFormat="1" x14ac:dyDescent="0.35">
      <c r="A15" s="17" t="s">
        <v>11</v>
      </c>
      <c r="B15" s="18">
        <v>38000</v>
      </c>
      <c r="C15" s="17">
        <v>12</v>
      </c>
      <c r="D15" s="18">
        <f t="shared" ref="D15" si="3">B15*C15</f>
        <v>456000</v>
      </c>
      <c r="E15" s="17" t="s">
        <v>12</v>
      </c>
      <c r="F15" s="17" t="s">
        <v>13</v>
      </c>
      <c r="G15" s="18">
        <f>IF(D15&lt;&gt;"",D15/12,"")</f>
        <v>38000</v>
      </c>
      <c r="I15" s="17" t="s">
        <v>75</v>
      </c>
    </row>
    <row r="16" spans="1:9" s="19" customFormat="1" x14ac:dyDescent="0.35">
      <c r="A16" s="19" t="s">
        <v>30</v>
      </c>
      <c r="B16" s="20">
        <v>180000</v>
      </c>
      <c r="C16" s="19">
        <v>0.5</v>
      </c>
      <c r="D16" s="20">
        <f>B16*C16</f>
        <v>90000</v>
      </c>
      <c r="E16" s="19" t="s">
        <v>31</v>
      </c>
      <c r="F16" s="19" t="s">
        <v>15</v>
      </c>
      <c r="G16" s="20">
        <f>IF(D16&lt;&gt;"",D16/12,"")</f>
        <v>7500</v>
      </c>
      <c r="I16" s="19" t="s">
        <v>32</v>
      </c>
    </row>
    <row r="17" spans="1:9" s="19" customFormat="1" x14ac:dyDescent="0.35">
      <c r="A17" s="19" t="s">
        <v>18</v>
      </c>
      <c r="B17" s="20">
        <v>30000</v>
      </c>
      <c r="C17" s="19">
        <v>12</v>
      </c>
      <c r="D17" s="20">
        <f>B17*C17</f>
        <v>360000</v>
      </c>
      <c r="E17" s="19" t="s">
        <v>12</v>
      </c>
      <c r="F17" s="19" t="s">
        <v>19</v>
      </c>
      <c r="G17" s="20">
        <f>IF(D17&lt;&gt;"",D17/12,"")</f>
        <v>30000</v>
      </c>
      <c r="H17" s="19" t="s">
        <v>20</v>
      </c>
    </row>
    <row r="18" spans="1:9" s="19" customFormat="1" x14ac:dyDescent="0.35">
      <c r="A18" s="19" t="s">
        <v>21</v>
      </c>
      <c r="B18" s="20">
        <v>12000</v>
      </c>
      <c r="C18" s="19">
        <v>12</v>
      </c>
      <c r="D18" s="20">
        <f>B18*C18</f>
        <v>144000</v>
      </c>
      <c r="E18" s="19" t="s">
        <v>12</v>
      </c>
      <c r="F18" s="19" t="s">
        <v>19</v>
      </c>
      <c r="G18" s="20">
        <f>IF(D18&lt;&gt;"",D18/12,"")</f>
        <v>12000</v>
      </c>
    </row>
    <row r="19" spans="1:9" s="19" customFormat="1" x14ac:dyDescent="0.35">
      <c r="A19" s="19" t="s">
        <v>22</v>
      </c>
      <c r="B19" s="20">
        <v>70000</v>
      </c>
      <c r="C19" s="19">
        <v>1</v>
      </c>
      <c r="D19" s="20">
        <f>B19*C19</f>
        <v>70000</v>
      </c>
      <c r="E19" s="19" t="s">
        <v>23</v>
      </c>
      <c r="F19" s="19" t="s">
        <v>19</v>
      </c>
      <c r="G19" s="20">
        <f>IF(D19&lt;&gt;"",D19/12,"")</f>
        <v>5833.333333333333</v>
      </c>
      <c r="I19" s="19" t="s">
        <v>24</v>
      </c>
    </row>
    <row r="20" spans="1:9" s="19" customFormat="1" x14ac:dyDescent="0.35">
      <c r="A20" s="19" t="s">
        <v>25</v>
      </c>
      <c r="B20" s="20">
        <v>45000</v>
      </c>
      <c r="C20" s="19">
        <v>1</v>
      </c>
      <c r="D20" s="20">
        <f>B20*C20</f>
        <v>45000</v>
      </c>
      <c r="E20" s="19" t="s">
        <v>26</v>
      </c>
      <c r="F20" s="19" t="s">
        <v>19</v>
      </c>
      <c r="G20" s="20">
        <f>IF(D20&lt;&gt;"",D20/12,"")</f>
        <v>3750</v>
      </c>
    </row>
    <row r="21" spans="1:9" s="19" customFormat="1" x14ac:dyDescent="0.35">
      <c r="A21" s="19" t="s">
        <v>27</v>
      </c>
      <c r="B21" s="20">
        <v>21000</v>
      </c>
      <c r="C21" s="19">
        <v>12</v>
      </c>
      <c r="D21" s="20">
        <f>B21*C21</f>
        <v>252000</v>
      </c>
      <c r="E21" s="19" t="s">
        <v>12</v>
      </c>
      <c r="F21" s="19" t="s">
        <v>19</v>
      </c>
      <c r="G21" s="20">
        <f>IF(D21&lt;&gt;"",D21/12,"")</f>
        <v>21000</v>
      </c>
      <c r="H21" s="19" t="s">
        <v>80</v>
      </c>
    </row>
    <row r="22" spans="1:9" s="19" customFormat="1" x14ac:dyDescent="0.35">
      <c r="A22" s="19" t="s">
        <v>28</v>
      </c>
      <c r="B22" s="20">
        <v>7000</v>
      </c>
      <c r="C22" s="19">
        <v>12</v>
      </c>
      <c r="D22" s="20">
        <f>B22*C22</f>
        <v>84000</v>
      </c>
      <c r="E22" s="19" t="s">
        <v>12</v>
      </c>
      <c r="F22" s="19" t="s">
        <v>19</v>
      </c>
      <c r="G22" s="20">
        <f>IF(D22&lt;&gt;"",D22/12,"")</f>
        <v>7000</v>
      </c>
      <c r="I22" s="19" t="s">
        <v>29</v>
      </c>
    </row>
    <row r="23" spans="1:9" s="19" customFormat="1" x14ac:dyDescent="0.35">
      <c r="A23" s="19" t="s">
        <v>39</v>
      </c>
      <c r="B23" s="20">
        <v>4000</v>
      </c>
      <c r="C23" s="19">
        <v>1</v>
      </c>
      <c r="D23" s="20">
        <f t="shared" si="0"/>
        <v>4000</v>
      </c>
      <c r="E23" s="19" t="s">
        <v>34</v>
      </c>
      <c r="F23" s="19" t="s">
        <v>15</v>
      </c>
      <c r="G23" s="20">
        <f t="shared" si="1"/>
        <v>333.33333333333331</v>
      </c>
    </row>
    <row r="24" spans="1:9" s="19" customFormat="1" x14ac:dyDescent="0.35">
      <c r="A24" s="19" t="s">
        <v>40</v>
      </c>
      <c r="B24" s="20">
        <v>20000</v>
      </c>
      <c r="C24" s="19">
        <v>12</v>
      </c>
      <c r="D24" s="20">
        <f t="shared" si="0"/>
        <v>240000</v>
      </c>
      <c r="E24" s="19" t="s">
        <v>12</v>
      </c>
      <c r="F24" s="19" t="s">
        <v>15</v>
      </c>
      <c r="G24" s="20">
        <f t="shared" si="1"/>
        <v>20000</v>
      </c>
    </row>
    <row r="25" spans="1:9" s="19" customFormat="1" x14ac:dyDescent="0.35">
      <c r="A25" s="19" t="s">
        <v>41</v>
      </c>
      <c r="B25" s="20">
        <v>15000</v>
      </c>
      <c r="C25" s="19">
        <v>2</v>
      </c>
      <c r="D25" s="20">
        <f t="shared" si="0"/>
        <v>30000</v>
      </c>
      <c r="E25" s="19" t="s">
        <v>42</v>
      </c>
      <c r="F25" s="19" t="s">
        <v>15</v>
      </c>
      <c r="G25" s="20">
        <f t="shared" si="1"/>
        <v>2500</v>
      </c>
    </row>
    <row r="26" spans="1:9" s="19" customFormat="1" x14ac:dyDescent="0.35">
      <c r="A26" s="19" t="s">
        <v>79</v>
      </c>
      <c r="B26" s="20">
        <v>4000</v>
      </c>
      <c r="C26" s="19">
        <v>12</v>
      </c>
      <c r="D26" s="20">
        <f t="shared" ref="D26" si="4">B26*C26</f>
        <v>48000</v>
      </c>
      <c r="E26" s="19" t="s">
        <v>12</v>
      </c>
      <c r="F26" s="19" t="s">
        <v>15</v>
      </c>
      <c r="G26" s="20">
        <f t="shared" ref="G26" si="5">IF(D26&lt;&gt;"",D26/12,"")</f>
        <v>4000</v>
      </c>
    </row>
    <row r="27" spans="1:9" s="19" customFormat="1" x14ac:dyDescent="0.35">
      <c r="A27" s="19" t="s">
        <v>43</v>
      </c>
      <c r="B27" s="20">
        <v>3000</v>
      </c>
      <c r="C27" s="19">
        <v>12</v>
      </c>
      <c r="D27" s="20">
        <f t="shared" si="0"/>
        <v>36000</v>
      </c>
      <c r="E27" s="19" t="s">
        <v>12</v>
      </c>
      <c r="F27" s="19" t="s">
        <v>15</v>
      </c>
      <c r="G27" s="20">
        <f t="shared" si="1"/>
        <v>3000</v>
      </c>
      <c r="I27" s="19" t="s">
        <v>66</v>
      </c>
    </row>
    <row r="28" spans="1:9" s="19" customFormat="1" x14ac:dyDescent="0.35">
      <c r="A28" s="19" t="s">
        <v>44</v>
      </c>
      <c r="B28" s="20">
        <v>5000</v>
      </c>
      <c r="C28" s="19">
        <v>1</v>
      </c>
      <c r="D28" s="20">
        <f t="shared" si="0"/>
        <v>5000</v>
      </c>
      <c r="E28" s="19" t="s">
        <v>45</v>
      </c>
      <c r="F28" s="19" t="s">
        <v>15</v>
      </c>
      <c r="G28" s="20">
        <f t="shared" si="1"/>
        <v>416.66666666666669</v>
      </c>
    </row>
    <row r="29" spans="1:9" s="19" customFormat="1" x14ac:dyDescent="0.35">
      <c r="A29" s="19" t="s">
        <v>46</v>
      </c>
      <c r="B29" s="20">
        <v>2000</v>
      </c>
      <c r="C29" s="19">
        <v>2</v>
      </c>
      <c r="D29" s="20">
        <f>B29*C29</f>
        <v>4000</v>
      </c>
      <c r="E29" s="19" t="s">
        <v>47</v>
      </c>
      <c r="F29" s="19" t="s">
        <v>15</v>
      </c>
      <c r="G29" s="20">
        <f>IF(D29&lt;&gt;"",D29/12,"")</f>
        <v>333.33333333333331</v>
      </c>
    </row>
    <row r="30" spans="1:9" s="19" customFormat="1" x14ac:dyDescent="0.35">
      <c r="A30" s="19" t="s">
        <v>48</v>
      </c>
      <c r="B30" s="20">
        <v>12000</v>
      </c>
      <c r="C30" s="19">
        <v>1</v>
      </c>
      <c r="D30" s="20">
        <f t="shared" si="0"/>
        <v>12000</v>
      </c>
      <c r="E30" s="19" t="s">
        <v>26</v>
      </c>
      <c r="F30" s="19" t="s">
        <v>19</v>
      </c>
      <c r="G30" s="20">
        <f t="shared" si="1"/>
        <v>1000</v>
      </c>
    </row>
    <row r="31" spans="1:9" s="19" customFormat="1" x14ac:dyDescent="0.35">
      <c r="A31" s="19" t="s">
        <v>49</v>
      </c>
      <c r="B31" s="20">
        <v>3500</v>
      </c>
      <c r="C31" s="19">
        <v>4</v>
      </c>
      <c r="D31" s="20">
        <f t="shared" si="0"/>
        <v>14000</v>
      </c>
      <c r="E31" s="19" t="s">
        <v>50</v>
      </c>
      <c r="F31" s="19" t="s">
        <v>19</v>
      </c>
      <c r="G31" s="20">
        <f t="shared" si="1"/>
        <v>1166.6666666666667</v>
      </c>
      <c r="I31" s="19" t="s">
        <v>77</v>
      </c>
    </row>
    <row r="32" spans="1:9" s="21" customFormat="1" x14ac:dyDescent="0.35">
      <c r="B32" s="22"/>
      <c r="D32" s="22"/>
      <c r="G32" s="22" t="str">
        <f t="shared" si="1"/>
        <v/>
      </c>
    </row>
    <row r="33" spans="1:9" s="16" customFormat="1" x14ac:dyDescent="0.35">
      <c r="A33" s="15" t="s">
        <v>51</v>
      </c>
      <c r="B33" s="23"/>
      <c r="D33" s="23"/>
      <c r="G33" s="23"/>
    </row>
    <row r="34" spans="1:9" s="17" customFormat="1" x14ac:dyDescent="0.35">
      <c r="A34" s="17" t="s">
        <v>52</v>
      </c>
      <c r="B34" s="18">
        <v>20000</v>
      </c>
      <c r="C34" s="17">
        <v>12</v>
      </c>
      <c r="D34" s="18">
        <f t="shared" ref="D34:D41" si="6">B34*C34</f>
        <v>240000</v>
      </c>
      <c r="E34" s="17" t="s">
        <v>81</v>
      </c>
      <c r="F34" s="17" t="s">
        <v>13</v>
      </c>
      <c r="G34" s="18">
        <f t="shared" si="1"/>
        <v>20000</v>
      </c>
    </row>
    <row r="35" spans="1:9" s="19" customFormat="1" x14ac:dyDescent="0.35">
      <c r="A35" s="19" t="s">
        <v>53</v>
      </c>
      <c r="B35" s="20">
        <v>7500</v>
      </c>
      <c r="C35" s="19">
        <v>6</v>
      </c>
      <c r="D35" s="20">
        <f t="shared" si="6"/>
        <v>45000</v>
      </c>
      <c r="E35" s="19" t="s">
        <v>54</v>
      </c>
      <c r="F35" s="19" t="s">
        <v>15</v>
      </c>
      <c r="G35" s="20">
        <f t="shared" si="1"/>
        <v>3750</v>
      </c>
    </row>
    <row r="36" spans="1:9" s="19" customFormat="1" x14ac:dyDescent="0.35">
      <c r="A36" s="19" t="s">
        <v>55</v>
      </c>
      <c r="B36" s="20">
        <v>15000</v>
      </c>
      <c r="C36" s="19">
        <v>12</v>
      </c>
      <c r="D36" s="20">
        <f t="shared" si="6"/>
        <v>180000</v>
      </c>
      <c r="E36" s="19" t="s">
        <v>82</v>
      </c>
      <c r="F36" s="19" t="s">
        <v>15</v>
      </c>
      <c r="G36" s="20">
        <f t="shared" si="1"/>
        <v>15000</v>
      </c>
    </row>
    <row r="37" spans="1:9" s="19" customFormat="1" x14ac:dyDescent="0.35">
      <c r="A37" s="19" t="s">
        <v>56</v>
      </c>
      <c r="B37" s="20">
        <v>40000</v>
      </c>
      <c r="C37" s="19">
        <v>12</v>
      </c>
      <c r="D37" s="20">
        <f t="shared" si="6"/>
        <v>480000</v>
      </c>
      <c r="E37" s="19" t="s">
        <v>82</v>
      </c>
      <c r="F37" s="19" t="s">
        <v>13</v>
      </c>
      <c r="G37" s="20">
        <f t="shared" si="1"/>
        <v>40000</v>
      </c>
      <c r="I37" s="19" t="s">
        <v>71</v>
      </c>
    </row>
    <row r="38" spans="1:9" s="19" customFormat="1" x14ac:dyDescent="0.35">
      <c r="A38" s="19" t="s">
        <v>57</v>
      </c>
      <c r="B38" s="20">
        <v>35000</v>
      </c>
      <c r="C38" s="19">
        <v>12</v>
      </c>
      <c r="D38" s="20">
        <f t="shared" si="6"/>
        <v>420000</v>
      </c>
      <c r="E38" s="19" t="s">
        <v>82</v>
      </c>
      <c r="F38" s="19" t="s">
        <v>13</v>
      </c>
      <c r="G38" s="20">
        <f t="shared" si="1"/>
        <v>35000</v>
      </c>
      <c r="I38" s="19" t="s">
        <v>70</v>
      </c>
    </row>
    <row r="39" spans="1:9" s="19" customFormat="1" x14ac:dyDescent="0.35">
      <c r="A39" s="19" t="s">
        <v>58</v>
      </c>
      <c r="B39" s="20">
        <v>6000</v>
      </c>
      <c r="C39" s="19">
        <v>12</v>
      </c>
      <c r="D39" s="20">
        <f t="shared" si="6"/>
        <v>72000</v>
      </c>
      <c r="E39" s="19" t="s">
        <v>83</v>
      </c>
      <c r="F39" s="19" t="s">
        <v>15</v>
      </c>
      <c r="G39" s="20">
        <f t="shared" si="1"/>
        <v>6000</v>
      </c>
      <c r="I39" s="19" t="s">
        <v>84</v>
      </c>
    </row>
    <row r="40" spans="1:9" s="19" customFormat="1" x14ac:dyDescent="0.35">
      <c r="A40" s="19" t="s">
        <v>59</v>
      </c>
      <c r="B40" s="20">
        <v>3000</v>
      </c>
      <c r="C40" s="19">
        <v>12</v>
      </c>
      <c r="D40" s="20">
        <f t="shared" si="6"/>
        <v>36000</v>
      </c>
      <c r="E40" s="19" t="s">
        <v>82</v>
      </c>
      <c r="F40" s="19" t="s">
        <v>13</v>
      </c>
      <c r="G40" s="20">
        <f t="shared" si="1"/>
        <v>3000</v>
      </c>
    </row>
    <row r="41" spans="1:9" s="19" customFormat="1" x14ac:dyDescent="0.35">
      <c r="A41" s="19" t="s">
        <v>60</v>
      </c>
      <c r="B41" s="20">
        <v>4000</v>
      </c>
      <c r="C41" s="19">
        <v>8</v>
      </c>
      <c r="D41" s="20">
        <f t="shared" si="6"/>
        <v>32000</v>
      </c>
      <c r="E41" s="19" t="s">
        <v>61</v>
      </c>
      <c r="F41" s="19" t="s">
        <v>15</v>
      </c>
      <c r="G41" s="20">
        <f t="shared" si="1"/>
        <v>2666.6666666666665</v>
      </c>
      <c r="I41" s="19" t="s">
        <v>74</v>
      </c>
    </row>
    <row r="42" spans="1:9" s="19" customFormat="1" x14ac:dyDescent="0.35">
      <c r="A42" s="19" t="s">
        <v>72</v>
      </c>
      <c r="B42" s="20">
        <v>3000</v>
      </c>
      <c r="C42" s="19">
        <v>12</v>
      </c>
      <c r="D42" s="20">
        <f>B42*C42</f>
        <v>36000</v>
      </c>
      <c r="E42" s="19" t="s">
        <v>12</v>
      </c>
      <c r="F42" s="19" t="s">
        <v>19</v>
      </c>
      <c r="G42" s="20">
        <f>IF(D42&lt;&gt;"",D42/12,"")</f>
        <v>3000</v>
      </c>
      <c r="I42" s="19" t="s">
        <v>73</v>
      </c>
    </row>
    <row r="43" spans="1:9" s="24" customFormat="1" ht="15" thickBot="1" x14ac:dyDescent="0.4">
      <c r="B43" s="25"/>
      <c r="D43" s="25"/>
      <c r="G43" s="25" t="str">
        <f t="shared" si="1"/>
        <v/>
      </c>
    </row>
    <row r="44" spans="1:9" s="30" customFormat="1" ht="15.75" thickTop="1" thickBot="1" x14ac:dyDescent="0.4">
      <c r="A44" s="26" t="s">
        <v>6</v>
      </c>
      <c r="B44" s="27"/>
      <c r="C44" s="28"/>
      <c r="D44" s="29">
        <f>SUM($D34:$D43,$D8:$D32)</f>
        <v>4437000</v>
      </c>
      <c r="E44" s="26" t="s">
        <v>62</v>
      </c>
      <c r="F44" s="26"/>
      <c r="G44" s="29">
        <f>SUM(G8:G43)</f>
        <v>369750.00000000006</v>
      </c>
      <c r="H44" s="40"/>
    </row>
    <row r="45" spans="1:9" s="34" customFormat="1" ht="15" thickBot="1" x14ac:dyDescent="0.4">
      <c r="A45" s="31" t="s">
        <v>63</v>
      </c>
      <c r="B45" s="32"/>
      <c r="C45" s="32"/>
      <c r="D45" s="33">
        <f>$C$4-D44</f>
        <v>363000</v>
      </c>
      <c r="E45" s="31" t="s">
        <v>64</v>
      </c>
      <c r="F45" s="31"/>
      <c r="G45" s="33">
        <f>$B$4-G44</f>
        <v>30249.999999999942</v>
      </c>
      <c r="H45" s="41"/>
    </row>
    <row r="46" spans="1:9" x14ac:dyDescent="0.35">
      <c r="A46" s="35" t="s">
        <v>65</v>
      </c>
      <c r="D46" s="36">
        <f>$C$2-D44</f>
        <v>-117000</v>
      </c>
      <c r="G46" s="36">
        <f>$B$2-G44</f>
        <v>-9750.0000000000582</v>
      </c>
    </row>
  </sheetData>
  <phoneticPr fontId="1"/>
  <pageMargins left="0.7" right="0.7" top="0.75" bottom="0.75" header="0.3" footer="0.3"/>
  <pageSetup paperSize="9" scale="60" orientation="portrait" verticalDpi="0" r:id="rId1"/>
  <headerFooter>
    <oddHeader>&amp;C&amp;"メイリオ,ボールド"&amp;16ー　家計の整理　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家計の整理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matsushita</dc:creator>
  <cp:lastModifiedBy>matsushita</cp:lastModifiedBy>
  <cp:lastPrinted>2014-09-05T02:34:33Z</cp:lastPrinted>
  <dcterms:created xsi:type="dcterms:W3CDTF">2014-09-05T02:23:05Z</dcterms:created>
  <dcterms:modified xsi:type="dcterms:W3CDTF">2014-09-05T04:14:04Z</dcterms:modified>
</cp:coreProperties>
</file>